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fano\Desktop\"/>
    </mc:Choice>
  </mc:AlternateContent>
  <bookViews>
    <workbookView xWindow="0" yWindow="0" windowWidth="15345" windowHeight="41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1" l="1"/>
  <c r="E37" i="1"/>
  <c r="E40" i="1"/>
  <c r="E36" i="1"/>
  <c r="D36" i="1"/>
  <c r="D40" i="1"/>
  <c r="D39" i="1"/>
  <c r="E39" i="1" s="1"/>
  <c r="D38" i="1"/>
  <c r="E38" i="1" s="1"/>
  <c r="D37" i="1"/>
  <c r="I24" i="1"/>
  <c r="D44" i="1" l="1"/>
  <c r="M25" i="1" s="1"/>
  <c r="D14" i="1"/>
  <c r="D13" i="1"/>
  <c r="D12" i="1"/>
  <c r="D11" i="1"/>
  <c r="D10" i="1"/>
  <c r="E13" i="1" l="1"/>
  <c r="E12" i="1"/>
  <c r="E10" i="1"/>
  <c r="E11" i="1"/>
  <c r="E14" i="1"/>
  <c r="D18" i="1" l="1"/>
  <c r="H10" i="1"/>
  <c r="H14" i="1"/>
  <c r="H11" i="1"/>
  <c r="H13" i="1" l="1"/>
  <c r="H25" i="1"/>
  <c r="H12" i="1"/>
  <c r="I17" i="1"/>
  <c r="L17" i="1" s="1"/>
  <c r="I25" i="1" s="1"/>
  <c r="K25" i="1" l="1"/>
  <c r="L25" i="1" s="1"/>
  <c r="N25" i="1" s="1"/>
</calcChain>
</file>

<file path=xl/sharedStrings.xml><?xml version="1.0" encoding="utf-8"?>
<sst xmlns="http://schemas.openxmlformats.org/spreadsheetml/2006/main" count="37" uniqueCount="24">
  <si>
    <t>Coupon</t>
  </si>
  <si>
    <t>Face Value</t>
  </si>
  <si>
    <t>CFs</t>
  </si>
  <si>
    <t>CFs PV</t>
  </si>
  <si>
    <t>Bond Price</t>
  </si>
  <si>
    <t>Assumptions</t>
  </si>
  <si>
    <t>Years</t>
  </si>
  <si>
    <t>Year 1</t>
  </si>
  <si>
    <t>Year 2</t>
  </si>
  <si>
    <t>Year 3</t>
  </si>
  <si>
    <t>Year 4</t>
  </si>
  <si>
    <t>Year 5</t>
  </si>
  <si>
    <t>Macaulay Duration</t>
  </si>
  <si>
    <t>D(mac)</t>
  </si>
  <si>
    <t>Modified Duration</t>
  </si>
  <si>
    <t>D(mod)</t>
  </si>
  <si>
    <t>Yield</t>
  </si>
  <si>
    <t>Difference</t>
  </si>
  <si>
    <t>P(0)</t>
  </si>
  <si>
    <t>Change</t>
  </si>
  <si>
    <t>Drop</t>
  </si>
  <si>
    <t>Estimated Bond Price</t>
  </si>
  <si>
    <t>Actual Bond Price</t>
  </si>
  <si>
    <t>Using Duration in estimating the change in bond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</si>
</sst>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>
    <font>
      <sz val="11"/>
      <color theme="1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/>
    <xf numFmtId="164" fontId="0" fillId="0" borderId="4" xfId="0" applyNumberFormat="1" applyBorder="1"/>
    <xf numFmtId="0" fontId="0" fillId="0" borderId="8" xfId="0" applyBorder="1"/>
    <xf numFmtId="164" fontId="0" fillId="0" borderId="6" xfId="0" applyNumberFormat="1" applyBorder="1"/>
    <xf numFmtId="0" fontId="0" fillId="0" borderId="9" xfId="0" applyBorder="1"/>
    <xf numFmtId="0" fontId="1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0" fillId="2" borderId="6" xfId="0" applyFill="1" applyBorder="1"/>
    <xf numFmtId="164" fontId="0" fillId="0" borderId="10" xfId="0" applyNumberFormat="1" applyBorder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1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44"/>
  <sheetViews>
    <sheetView showGridLines="0" tabSelected="1" zoomScale="85" zoomScaleNormal="85" workbookViewId="0">
      <selection activeCell="M3" sqref="M3"/>
    </sheetView>
  </sheetViews>
  <sheetFormatPr defaultRowHeight="15"/>
  <cols>
    <col min="3" max="3" width="10.5703125" bestFit="1" customWidth="1"/>
    <col min="12" max="12" width="20.85546875" bestFit="1" customWidth="1"/>
    <col min="13" max="13" width="17.140625" bestFit="1" customWidth="1"/>
    <col min="14" max="14" width="10.7109375" bestFit="1" customWidth="1"/>
  </cols>
  <sheetData>
    <row r="3" spans="2:11">
      <c r="C3" s="14" t="s">
        <v>5</v>
      </c>
    </row>
    <row r="4" spans="2:11">
      <c r="C4" s="1" t="s">
        <v>0</v>
      </c>
      <c r="D4" s="2">
        <v>0.05</v>
      </c>
    </row>
    <row r="5" spans="2:11">
      <c r="C5" s="3" t="s">
        <v>1</v>
      </c>
      <c r="D5" s="4">
        <v>100</v>
      </c>
    </row>
    <row r="6" spans="2:11">
      <c r="C6" s="5" t="s">
        <v>16</v>
      </c>
      <c r="D6" s="6">
        <v>0.06</v>
      </c>
    </row>
    <row r="7" spans="2:11">
      <c r="H7" s="14" t="s">
        <v>12</v>
      </c>
    </row>
    <row r="9" spans="2:11">
      <c r="B9" s="1"/>
      <c r="C9" s="7" t="s">
        <v>6</v>
      </c>
      <c r="D9" s="7" t="s">
        <v>2</v>
      </c>
      <c r="E9" s="8" t="s">
        <v>3</v>
      </c>
    </row>
    <row r="10" spans="2:11">
      <c r="B10" s="3" t="s">
        <v>7</v>
      </c>
      <c r="C10" s="9">
        <v>1</v>
      </c>
      <c r="D10" s="9">
        <f>$D$5*$D$4</f>
        <v>5</v>
      </c>
      <c r="E10" s="10">
        <f>D10/(1+$D$6)^C10</f>
        <v>4.7169811320754711</v>
      </c>
      <c r="H10">
        <f>E10/$D$18*C10</f>
        <v>4.9244154240489217E-2</v>
      </c>
    </row>
    <row r="11" spans="2:11">
      <c r="B11" s="3" t="s">
        <v>8</v>
      </c>
      <c r="C11" s="9">
        <v>2</v>
      </c>
      <c r="D11" s="9">
        <f t="shared" ref="D11:D13" si="0">$D$5*$D$4</f>
        <v>5</v>
      </c>
      <c r="E11" s="10">
        <f t="shared" ref="E11:E14" si="1">D11/(1+$D$6)^C11</f>
        <v>4.449982200071199</v>
      </c>
      <c r="H11">
        <f>E11/$D$18*C11</f>
        <v>9.2913498566960781E-2</v>
      </c>
    </row>
    <row r="12" spans="2:11">
      <c r="B12" s="3" t="s">
        <v>9</v>
      </c>
      <c r="C12" s="9">
        <v>3</v>
      </c>
      <c r="D12" s="9">
        <f t="shared" si="0"/>
        <v>5</v>
      </c>
      <c r="E12" s="10">
        <f t="shared" si="1"/>
        <v>4.1980964151615083</v>
      </c>
      <c r="H12">
        <f>E12/$D$18*C12</f>
        <v>0.13148136589664261</v>
      </c>
    </row>
    <row r="13" spans="2:11">
      <c r="B13" s="3" t="s">
        <v>10</v>
      </c>
      <c r="C13" s="9">
        <v>4</v>
      </c>
      <c r="D13" s="9">
        <f t="shared" si="0"/>
        <v>5</v>
      </c>
      <c r="E13" s="10">
        <f t="shared" si="1"/>
        <v>3.9604683161901022</v>
      </c>
      <c r="H13">
        <f>E13/$D$18*C13</f>
        <v>0.16538536590772654</v>
      </c>
    </row>
    <row r="14" spans="2:11">
      <c r="B14" s="5" t="s">
        <v>11</v>
      </c>
      <c r="C14" s="11">
        <v>5</v>
      </c>
      <c r="D14" s="11">
        <f>$D$5*$D$4+D5</f>
        <v>105</v>
      </c>
      <c r="E14" s="12">
        <f t="shared" si="1"/>
        <v>78.462108150935975</v>
      </c>
      <c r="H14">
        <f>E14/$D$18*C14</f>
        <v>4.0956281651677564</v>
      </c>
    </row>
    <row r="15" spans="2:11">
      <c r="K15" s="14" t="s">
        <v>14</v>
      </c>
    </row>
    <row r="17" spans="3:14">
      <c r="H17" t="s">
        <v>13</v>
      </c>
      <c r="I17" s="15">
        <f>SUM(H10:H14)</f>
        <v>4.534652549779576</v>
      </c>
      <c r="K17" t="s">
        <v>15</v>
      </c>
      <c r="L17" s="15">
        <f>I17/(1+D4)</f>
        <v>4.3187167140757863</v>
      </c>
    </row>
    <row r="18" spans="3:14">
      <c r="C18" s="13" t="s">
        <v>4</v>
      </c>
      <c r="D18" s="23">
        <f>SUM(E10:E14)</f>
        <v>95.787636214434258</v>
      </c>
    </row>
    <row r="22" spans="3:14">
      <c r="H22" t="s">
        <v>23</v>
      </c>
    </row>
    <row r="24" spans="3:14">
      <c r="H24" s="16" t="s">
        <v>18</v>
      </c>
      <c r="I24" s="16" t="str">
        <f>K17</f>
        <v>D(mod)</v>
      </c>
      <c r="J24" s="16" t="s">
        <v>20</v>
      </c>
      <c r="K24" s="16" t="s">
        <v>19</v>
      </c>
      <c r="L24" s="16" t="s">
        <v>21</v>
      </c>
      <c r="M24" s="16" t="s">
        <v>22</v>
      </c>
      <c r="N24" s="16" t="s">
        <v>17</v>
      </c>
    </row>
    <row r="25" spans="3:14">
      <c r="G25" s="20"/>
      <c r="H25" s="20">
        <f>D18</f>
        <v>95.787636214434258</v>
      </c>
      <c r="I25" s="21">
        <f>L17</f>
        <v>4.3187167140757863</v>
      </c>
      <c r="J25" s="20">
        <v>-0.02</v>
      </c>
      <c r="K25" s="21">
        <f>H25*-I25*J25</f>
        <v>8.2735933104217665</v>
      </c>
      <c r="L25" s="22">
        <f>K25+D18</f>
        <v>104.06122952485603</v>
      </c>
      <c r="M25" s="22">
        <f>D44</f>
        <v>104.45182233101617</v>
      </c>
      <c r="N25" s="19">
        <f>L25-M25</f>
        <v>-0.39059280616014291</v>
      </c>
    </row>
    <row r="26" spans="3:14">
      <c r="K26" s="15">
        <f>D44-D18</f>
        <v>8.6641861165819165</v>
      </c>
    </row>
    <row r="29" spans="3:14">
      <c r="C29" s="14" t="s">
        <v>5</v>
      </c>
    </row>
    <row r="30" spans="3:14">
      <c r="C30" s="1" t="s">
        <v>0</v>
      </c>
      <c r="D30" s="2">
        <v>0.05</v>
      </c>
    </row>
    <row r="31" spans="3:14">
      <c r="C31" s="3" t="s">
        <v>1</v>
      </c>
      <c r="D31" s="4">
        <v>100</v>
      </c>
    </row>
    <row r="32" spans="3:14">
      <c r="C32" s="5" t="s">
        <v>16</v>
      </c>
      <c r="D32" s="17">
        <v>0.04</v>
      </c>
    </row>
    <row r="35" spans="2:5">
      <c r="B35" s="1"/>
      <c r="C35" s="7" t="s">
        <v>6</v>
      </c>
      <c r="D35" s="7" t="s">
        <v>2</v>
      </c>
      <c r="E35" s="8" t="s">
        <v>3</v>
      </c>
    </row>
    <row r="36" spans="2:5">
      <c r="B36" s="3" t="s">
        <v>7</v>
      </c>
      <c r="C36" s="9">
        <v>1</v>
      </c>
      <c r="D36" s="9">
        <f>$D$31*$D$30</f>
        <v>5</v>
      </c>
      <c r="E36" s="10">
        <f>D36/(1+$D$32)^C36</f>
        <v>4.8076923076923075</v>
      </c>
    </row>
    <row r="37" spans="2:5">
      <c r="B37" s="3" t="s">
        <v>8</v>
      </c>
      <c r="C37" s="9">
        <v>2</v>
      </c>
      <c r="D37" s="9">
        <f t="shared" ref="D37:D39" si="2">$D$5*$D$4</f>
        <v>5</v>
      </c>
      <c r="E37" s="10">
        <f t="shared" ref="E37:E40" si="3">D37/(1+$D$32)^C37</f>
        <v>4.6227810650887573</v>
      </c>
    </row>
    <row r="38" spans="2:5">
      <c r="B38" s="3" t="s">
        <v>9</v>
      </c>
      <c r="C38" s="9">
        <v>3</v>
      </c>
      <c r="D38" s="9">
        <f t="shared" si="2"/>
        <v>5</v>
      </c>
      <c r="E38" s="10">
        <f t="shared" si="3"/>
        <v>4.4449817933545743</v>
      </c>
    </row>
    <row r="39" spans="2:5">
      <c r="B39" s="3" t="s">
        <v>10</v>
      </c>
      <c r="C39" s="9">
        <v>4</v>
      </c>
      <c r="D39" s="9">
        <f t="shared" si="2"/>
        <v>5</v>
      </c>
      <c r="E39" s="10">
        <f t="shared" si="3"/>
        <v>4.2740209551486288</v>
      </c>
    </row>
    <row r="40" spans="2:5">
      <c r="B40" s="5" t="s">
        <v>11</v>
      </c>
      <c r="C40" s="11">
        <v>5</v>
      </c>
      <c r="D40" s="11">
        <f>$D$5*$D$4+D31</f>
        <v>105</v>
      </c>
      <c r="E40" s="12">
        <f t="shared" si="3"/>
        <v>86.302346209731908</v>
      </c>
    </row>
    <row r="44" spans="2:5">
      <c r="C44" s="13" t="s">
        <v>4</v>
      </c>
      <c r="D44" s="18">
        <f>SUM(E36:E40)</f>
        <v>104.45182233101617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TheFinanceNerd</dc:creator>
  <cp:lastModifiedBy>stefano spillo</cp:lastModifiedBy>
  <dcterms:created xsi:type="dcterms:W3CDTF">2019-05-11T03:27:48Z</dcterms:created>
  <dcterms:modified xsi:type="dcterms:W3CDTF">2019-05-12T00:45:56Z</dcterms:modified>
</cp:coreProperties>
</file>